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共有フォルダ\H27年度\07.上下水道課\01事務担当\07_会計／公営企業\03_公営企業／経営関連／経営比較分析\(H28.1.26)経営比較分析表の分析等について／作業依頼\04経営比較分析表（13岩内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<sst xmlns="http://schemas.openxmlformats.org/spreadsheetml/2006/main" count="217" uniqueCount="107">
  <si>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</si>
  <si>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</si>
  <si>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</si>
  <si>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</si>
  <si>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</si>
  <si>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</si>
  <si>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</si>
  <si>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</si>
  <si>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</si>
  <si>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</si>
  <si>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</si>
  <si>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</si>
  <si>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</si>
  <si>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</si>
  <si>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</si>
  <si>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</si>
  <si>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</si>
  <si>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</si>
  <si>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</si>
  <si>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</si>
  <si>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</si>
  <si>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</si>
  <si>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</si>
  <si>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</si>
  <si>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</si>
  <si>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</si>
  <si>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</si>
  <si>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</si>
  <si>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</si>
  <si>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</si>
  <si>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</si>
  <si>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</si>
  <si>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</si>
  <si>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</si>
  <si>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</si>
  <si>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</si>
  <si>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</si>
  <si>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</si>
  <si>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</si>
  <si>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</si>
  <si>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</si>
  <si>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</si>
  <si>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</si>
  <si>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</si>
  <si>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</si>
  <si>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</si>
  <si>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</si>
  <si>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</si>
  <si>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</si>
  <si>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</si>
  <si>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</si>
  <si>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</si>
  <si>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</si>
  <si>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</si>
  <si>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</si>
  <si>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</si>
  <si>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</si>
  <si>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</si>
  <si>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</si>
  <si>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</si>
  <si>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</si>
  <si>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</si>
  <si>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</si>
  <si>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</si>
  <si>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</si>
  <si>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</si>
  <si>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</si>
  <si>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</si>
  <si>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</si>
  <si>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</si>
  <si>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</si>
  <si>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</si>
  <si>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</si>
  <si>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</si>
  <si>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</si>
  <si>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</si>
  <si>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</si>
  <si>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</si>
  <si>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</si>
  <si>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</si>
  <si>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</si>
  <si>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</si>
  <si>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</si>
  <si>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</si>
  <si>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</si>
  <si>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</si>
  <si>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</si>
  <si>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</si>
  <si>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</si>
  <si>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</si>
  <si>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</si>
  <si>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</si>
  <si>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</si>
  <si>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岩内町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</si>
  <si>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</si>
  <si>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</si>
  <si>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</si>
  <si>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</si>
  <si>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</si>
  <si>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</si>
  <si>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</si>
  <si>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</si>
  <si>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</si>
  <si>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</si>
  <si>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岩内町水道事業は、昭和４８年に創設の事業認可を受け、昭和５０年より配水管の整備を進め、現在に至る。
　ここ数年の経営状況は、累積欠損金はないものの、経常収支比率、料金回収率が１００％を下回っており、料金収入のみでは費用を回収できていない、厳しい経営状況が続いている。また、将来的にも給水収益の減少が見込まれるため、今後、両比率については悪化していくことが予想される。
　主な要因として、給水収益はここ数年横ばいで推移しているものの、平成１９年度より計画的に実施してきた浄水場電気機械設備の更新や、配水本管の改修により、減価償却費や支払利息等の経常費用が増加しているためである。企業債残高も上記設備の更新により増加しており、類似団体と比べ企業債残高対給水収益比率が高くなっている。流動比率は類似団体と比べやや高い数値を維持しているが、今後の企業債の償還により、悪化していく見込みである。
　施設利用の効率性については、類似団体と比べて低い値を示しているが、約半日浄水場を稼働させることにより、一日の配水量を確保できることから、労務等運転経費が削減されており、現状では費用的な観点からは効率的であると考えている。しかし、施設利用率が更に低下した場合は、浄水施設の老朽化対策も含めて、施設の規模縮小等の検討が必要であると考えている。</t>
    <rPh sb="4" eb="6">
      <t>スイドウ</t>
    </rPh>
    <rPh sb="6" eb="8">
      <t>ジギョウ</t>
    </rPh>
    <rPh sb="10" eb="12">
      <t>ショウワ</t>
    </rPh>
    <rPh sb="14" eb="15">
      <t>ネン</t>
    </rPh>
    <rPh sb="16" eb="18">
      <t>ソウセツ</t>
    </rPh>
    <rPh sb="19" eb="21">
      <t>ジギョウ</t>
    </rPh>
    <rPh sb="21" eb="23">
      <t>ニンカ</t>
    </rPh>
    <rPh sb="24" eb="25">
      <t>ウ</t>
    </rPh>
    <rPh sb="27" eb="29">
      <t>ショウワ</t>
    </rPh>
    <rPh sb="31" eb="32">
      <t>ネン</t>
    </rPh>
    <rPh sb="34" eb="37">
      <t>ハイスイカン</t>
    </rPh>
    <rPh sb="38" eb="40">
      <t>セイビ</t>
    </rPh>
    <rPh sb="41" eb="42">
      <t>スス</t>
    </rPh>
    <rPh sb="44" eb="46">
      <t>ゲンザイ</t>
    </rPh>
    <rPh sb="47" eb="48">
      <t>イタ</t>
    </rPh>
    <rPh sb="54" eb="56">
      <t>スウネン</t>
    </rPh>
    <rPh sb="57" eb="59">
      <t>ケイエイ</t>
    </rPh>
    <rPh sb="59" eb="61">
      <t>ジョウキョウ</t>
    </rPh>
    <rPh sb="63" eb="65">
      <t>ルイセキ</t>
    </rPh>
    <rPh sb="65" eb="68">
      <t>ケッソンキン</t>
    </rPh>
    <rPh sb="75" eb="77">
      <t>ケイジョウ</t>
    </rPh>
    <rPh sb="77" eb="79">
      <t>シュウシ</t>
    </rPh>
    <rPh sb="79" eb="81">
      <t>ヒリツ</t>
    </rPh>
    <rPh sb="82" eb="84">
      <t>リョウキン</t>
    </rPh>
    <rPh sb="84" eb="87">
      <t>カイシュウリツ</t>
    </rPh>
    <rPh sb="93" eb="95">
      <t>シタマワ</t>
    </rPh>
    <rPh sb="100" eb="102">
      <t>リョウキン</t>
    </rPh>
    <rPh sb="102" eb="104">
      <t>シュウニュウ</t>
    </rPh>
    <rPh sb="111" eb="113">
      <t>カイシュウ</t>
    </rPh>
    <rPh sb="137" eb="140">
      <t>ショウライテキ</t>
    </rPh>
    <rPh sb="142" eb="144">
      <t>キュウスイ</t>
    </rPh>
    <rPh sb="144" eb="146">
      <t>シュウエキ</t>
    </rPh>
    <rPh sb="147" eb="149">
      <t>ゲンショウ</t>
    </rPh>
    <rPh sb="150" eb="152">
      <t>ミコ</t>
    </rPh>
    <rPh sb="158" eb="160">
      <t>コンゴ</t>
    </rPh>
    <rPh sb="161" eb="162">
      <t>リョウ</t>
    </rPh>
    <rPh sb="162" eb="164">
      <t>ヒリツ</t>
    </rPh>
    <rPh sb="169" eb="171">
      <t>アッカ</t>
    </rPh>
    <rPh sb="178" eb="180">
      <t>ヨソウ</t>
    </rPh>
    <rPh sb="186" eb="187">
      <t>オモ</t>
    </rPh>
    <rPh sb="188" eb="190">
      <t>ヨウイン</t>
    </rPh>
    <rPh sb="194" eb="196">
      <t>キュウスイ</t>
    </rPh>
    <rPh sb="196" eb="198">
      <t>シュウエキ</t>
    </rPh>
    <rPh sb="201" eb="203">
      <t>スウネン</t>
    </rPh>
    <rPh sb="203" eb="204">
      <t>ヨコ</t>
    </rPh>
    <rPh sb="207" eb="209">
      <t>スイイ</t>
    </rPh>
    <rPh sb="217" eb="219">
      <t>ヘイセイ</t>
    </rPh>
    <rPh sb="221" eb="223">
      <t>ネンド</t>
    </rPh>
    <rPh sb="225" eb="228">
      <t>ケイカクテキ</t>
    </rPh>
    <rPh sb="229" eb="231">
      <t>ジッシ</t>
    </rPh>
    <rPh sb="235" eb="238">
      <t>ジョウスイジョウ</t>
    </rPh>
    <rPh sb="238" eb="240">
      <t>デンキ</t>
    </rPh>
    <rPh sb="240" eb="242">
      <t>キカイ</t>
    </rPh>
    <rPh sb="242" eb="244">
      <t>セツビ</t>
    </rPh>
    <rPh sb="245" eb="247">
      <t>コウシン</t>
    </rPh>
    <rPh sb="249" eb="251">
      <t>ハイスイ</t>
    </rPh>
    <rPh sb="251" eb="253">
      <t>ホンカン</t>
    </rPh>
    <rPh sb="254" eb="256">
      <t>カイシュウ</t>
    </rPh>
    <rPh sb="260" eb="262">
      <t>ゲンカ</t>
    </rPh>
    <rPh sb="262" eb="265">
      <t>ショウキャクヒ</t>
    </rPh>
    <rPh sb="266" eb="268">
      <t>シハラ</t>
    </rPh>
    <rPh sb="268" eb="270">
      <t>リソク</t>
    </rPh>
    <rPh sb="270" eb="271">
      <t>トウ</t>
    </rPh>
    <rPh sb="272" eb="274">
      <t>ケイジョウ</t>
    </rPh>
    <rPh sb="274" eb="276">
      <t>ヒヨウ</t>
    </rPh>
    <rPh sb="277" eb="279">
      <t>ゾウカ</t>
    </rPh>
    <rPh sb="289" eb="292">
      <t>キギョウサイ</t>
    </rPh>
    <rPh sb="292" eb="294">
      <t>ザンダカ</t>
    </rPh>
    <rPh sb="295" eb="297">
      <t>ジョウキ</t>
    </rPh>
    <rPh sb="297" eb="299">
      <t>セツビ</t>
    </rPh>
    <rPh sb="300" eb="302">
      <t>コウシン</t>
    </rPh>
    <rPh sb="305" eb="307">
      <t>ゾウカ</t>
    </rPh>
    <rPh sb="312" eb="314">
      <t>ルイジ</t>
    </rPh>
    <rPh sb="314" eb="316">
      <t>ダンタイ</t>
    </rPh>
    <rPh sb="317" eb="318">
      <t>クラ</t>
    </rPh>
    <rPh sb="319" eb="322">
      <t>キギョウサイ</t>
    </rPh>
    <rPh sb="322" eb="324">
      <t>ザンダカ</t>
    </rPh>
    <rPh sb="324" eb="325">
      <t>タイ</t>
    </rPh>
    <rPh sb="325" eb="327">
      <t>キュウスイ</t>
    </rPh>
    <rPh sb="327" eb="329">
      <t>シュウエキ</t>
    </rPh>
    <rPh sb="329" eb="331">
      <t>ヒリツ</t>
    </rPh>
    <rPh sb="332" eb="333">
      <t>タカ</t>
    </rPh>
    <rPh sb="340" eb="342">
      <t>リュウドウ</t>
    </rPh>
    <rPh sb="342" eb="344">
      <t>ヒリツ</t>
    </rPh>
    <rPh sb="345" eb="347">
      <t>ルイジ</t>
    </rPh>
    <rPh sb="347" eb="349">
      <t>ダンタイ</t>
    </rPh>
    <rPh sb="350" eb="351">
      <t>クラ</t>
    </rPh>
    <rPh sb="354" eb="355">
      <t>タカ</t>
    </rPh>
    <rPh sb="356" eb="358">
      <t>スウチ</t>
    </rPh>
    <rPh sb="359" eb="361">
      <t>イジ</t>
    </rPh>
    <rPh sb="367" eb="369">
      <t>コンゴ</t>
    </rPh>
    <rPh sb="370" eb="373">
      <t>キギョウサイ</t>
    </rPh>
    <rPh sb="374" eb="376">
      <t>ショウカン</t>
    </rPh>
    <rPh sb="380" eb="382">
      <t>アッカ</t>
    </rPh>
    <rPh sb="386" eb="388">
      <t>ミコ</t>
    </rPh>
    <rPh sb="395" eb="397">
      <t>シセツ</t>
    </rPh>
    <rPh sb="397" eb="399">
      <t>リヨウ</t>
    </rPh>
    <rPh sb="400" eb="403">
      <t>コウリツセイ</t>
    </rPh>
    <rPh sb="409" eb="411">
      <t>ルイジ</t>
    </rPh>
    <rPh sb="411" eb="413">
      <t>ダンタイ</t>
    </rPh>
    <rPh sb="414" eb="415">
      <t>クラ</t>
    </rPh>
    <rPh sb="417" eb="418">
      <t>ヒク</t>
    </rPh>
    <rPh sb="419" eb="420">
      <t>アタイ</t>
    </rPh>
    <rPh sb="421" eb="422">
      <t>シメ</t>
    </rPh>
    <rPh sb="428" eb="429">
      <t>ヤク</t>
    </rPh>
    <rPh sb="429" eb="431">
      <t>ハンニチ</t>
    </rPh>
    <rPh sb="431" eb="434">
      <t>ジョウスイジョウ</t>
    </rPh>
    <rPh sb="435" eb="437">
      <t>カドウ</t>
    </rPh>
    <rPh sb="446" eb="448">
      <t>イチニチ</t>
    </rPh>
    <rPh sb="449" eb="452">
      <t>ハイスイリョウ</t>
    </rPh>
    <rPh sb="453" eb="455">
      <t>カクホ</t>
    </rPh>
    <rPh sb="463" eb="465">
      <t>ロウム</t>
    </rPh>
    <rPh sb="465" eb="466">
      <t>トウ</t>
    </rPh>
    <rPh sb="466" eb="468">
      <t>ウンテン</t>
    </rPh>
    <rPh sb="468" eb="470">
      <t>ケイヒ</t>
    </rPh>
    <rPh sb="471" eb="473">
      <t>サクゲン</t>
    </rPh>
    <rPh sb="479" eb="481">
      <t>ゲンジョウ</t>
    </rPh>
    <rPh sb="483" eb="485">
      <t>ヒヨウ</t>
    </rPh>
    <rPh sb="485" eb="486">
      <t>テキ</t>
    </rPh>
    <rPh sb="487" eb="489">
      <t>カンテン</t>
    </rPh>
    <rPh sb="492" eb="495">
      <t>コウリツテキ</t>
    </rPh>
    <rPh sb="499" eb="500">
      <t>カンガ</t>
    </rPh>
    <rPh sb="509" eb="511">
      <t>シセツ</t>
    </rPh>
    <rPh sb="511" eb="514">
      <t>リヨウリツ</t>
    </rPh>
    <rPh sb="515" eb="516">
      <t>サラ</t>
    </rPh>
    <rPh sb="517" eb="519">
      <t>テイカ</t>
    </rPh>
    <rPh sb="521" eb="523">
      <t>バアイ</t>
    </rPh>
    <rPh sb="525" eb="527">
      <t>ジョウスイ</t>
    </rPh>
    <rPh sb="527" eb="529">
      <t>シセツ</t>
    </rPh>
    <rPh sb="530" eb="533">
      <t>ロウキュウカ</t>
    </rPh>
    <rPh sb="533" eb="535">
      <t>タイサク</t>
    </rPh>
    <rPh sb="536" eb="537">
      <t>フク</t>
    </rPh>
    <rPh sb="540" eb="542">
      <t>シセツ</t>
    </rPh>
    <rPh sb="543" eb="545">
      <t>キボ</t>
    </rPh>
    <rPh sb="545" eb="547">
      <t>シュクショウ</t>
    </rPh>
    <rPh sb="547" eb="548">
      <t>トウ</t>
    </rPh>
    <rPh sb="549" eb="551">
      <t>ケントウ</t>
    </rPh>
    <rPh sb="552" eb="554">
      <t>ヒツヨウ</t>
    </rPh>
    <rPh sb="558" eb="559">
      <t>カンガ</t>
    </rPh>
    <phoneticPr fontId="4"/>
  </si>
  <si>
    <t xml:space="preserve">　老朽化の状況は、平成２７年度末において、大半の管路が耐用年数を迎える状況にある。平成１９年度から実施している計画的な改修工事では、町の基幹管路となる導水管及びΦ３５０～Φ４５０の配水本管の一部を既に改修している。今後においても、重要度の高い配水本管等から計画的に更新を進める必要がある。
　有収率は、計画的な漏水調査等を実施しているが、以前低い値である。そのため継続的に調査を行い修繕を進める必要がある。
</t>
    <rPh sb="1" eb="4">
      <t>ロウキュウカ</t>
    </rPh>
    <rPh sb="5" eb="7">
      <t>ジョウキョウ</t>
    </rPh>
    <rPh sb="9" eb="11">
      <t>ヘイセイ</t>
    </rPh>
    <rPh sb="13" eb="15">
      <t>ネンド</t>
    </rPh>
    <rPh sb="15" eb="16">
      <t>マツ</t>
    </rPh>
    <rPh sb="21" eb="23">
      <t>タイハン</t>
    </rPh>
    <rPh sb="24" eb="26">
      <t>カンロ</t>
    </rPh>
    <rPh sb="27" eb="29">
      <t>タイヨウ</t>
    </rPh>
    <rPh sb="29" eb="31">
      <t>ネンスウ</t>
    </rPh>
    <rPh sb="32" eb="33">
      <t>ムカ</t>
    </rPh>
    <rPh sb="35" eb="37">
      <t>ジョウキョウ</t>
    </rPh>
    <rPh sb="41" eb="43">
      <t>ヘイセイ</t>
    </rPh>
    <rPh sb="45" eb="47">
      <t>ネンド</t>
    </rPh>
    <rPh sb="49" eb="51">
      <t>ジッシ</t>
    </rPh>
    <rPh sb="55" eb="58">
      <t>ケイカクテキ</t>
    </rPh>
    <rPh sb="59" eb="61">
      <t>カイシュウ</t>
    </rPh>
    <rPh sb="61" eb="63">
      <t>コウジ</t>
    </rPh>
    <rPh sb="66" eb="67">
      <t>マチ</t>
    </rPh>
    <rPh sb="68" eb="70">
      <t>キカン</t>
    </rPh>
    <rPh sb="70" eb="72">
      <t>カンロ</t>
    </rPh>
    <rPh sb="92" eb="94">
      <t>ホンカン</t>
    </rPh>
    <rPh sb="95" eb="97">
      <t>イチブ</t>
    </rPh>
    <rPh sb="100" eb="102">
      <t>カイシュウ</t>
    </rPh>
    <rPh sb="107" eb="109">
      <t>コンゴ</t>
    </rPh>
    <rPh sb="115" eb="118">
      <t>ジュウヨウド</t>
    </rPh>
    <rPh sb="119" eb="120">
      <t>タカ</t>
    </rPh>
    <rPh sb="121" eb="123">
      <t>ハイスイ</t>
    </rPh>
    <rPh sb="123" eb="125">
      <t>ホンカン</t>
    </rPh>
    <rPh sb="125" eb="126">
      <t>トウ</t>
    </rPh>
    <rPh sb="128" eb="131">
      <t>ケイカクテキ</t>
    </rPh>
    <rPh sb="132" eb="134">
      <t>コウシン</t>
    </rPh>
    <rPh sb="135" eb="136">
      <t>スス</t>
    </rPh>
    <rPh sb="138" eb="140">
      <t>ヒツヨウ</t>
    </rPh>
    <rPh sb="146" eb="148">
      <t>ユウシュウ</t>
    </rPh>
    <rPh sb="148" eb="149">
      <t>リツ</t>
    </rPh>
    <rPh sb="151" eb="154">
      <t>ケイカクテキ</t>
    </rPh>
    <rPh sb="155" eb="157">
      <t>ロウスイ</t>
    </rPh>
    <rPh sb="157" eb="159">
      <t>チョウサ</t>
    </rPh>
    <rPh sb="159" eb="160">
      <t>トウ</t>
    </rPh>
    <rPh sb="161" eb="163">
      <t>ジッシ</t>
    </rPh>
    <rPh sb="169" eb="171">
      <t>イゼン</t>
    </rPh>
    <rPh sb="171" eb="172">
      <t>ヒク</t>
    </rPh>
    <rPh sb="173" eb="174">
      <t>アタイ</t>
    </rPh>
    <rPh sb="182" eb="185">
      <t>ケイゾクテキ</t>
    </rPh>
    <rPh sb="186" eb="188">
      <t>チョウサ</t>
    </rPh>
    <rPh sb="189" eb="190">
      <t>オコナ</t>
    </rPh>
    <rPh sb="191" eb="193">
      <t>シュウゼン</t>
    </rPh>
    <rPh sb="194" eb="195">
      <t>スス</t>
    </rPh>
    <rPh sb="197" eb="199">
      <t>ヒツヨウ</t>
    </rPh>
    <phoneticPr fontId="4"/>
  </si>
  <si>
    <t>　今後、給水人口の減少により、給水収益の悪化が避けられない状況が予想され、そのなかで耐用年数を迎える浄水場や配水管の老朽化対策に着手しなければならない。
　安心で安全な水道水を供給するためには、重要度の高い配水本管から計画的に更新する必要があり、これらの更新財源を確保することが必要不可欠である。
　更新財源を企業債のみに依存する経営は、負担を将来に先送りするだけであり、自己財源の確保が急務であると考えている。現状の水道料金では、経常収支比率、料金回収率から判断しても、厳しい状況にあることから、経営の効率化や料金改定を視野にいれて、水道事業を運営していく必要がある。</t>
    <rPh sb="1" eb="3">
      <t>コンゴ</t>
    </rPh>
    <rPh sb="23" eb="24">
      <t>サ</t>
    </rPh>
    <rPh sb="29" eb="31">
      <t>ジョウキョウ</t>
    </rPh>
    <rPh sb="32" eb="34">
      <t>ヨソウ</t>
    </rPh>
    <rPh sb="42" eb="44">
      <t>タイヨウ</t>
    </rPh>
    <rPh sb="44" eb="46">
      <t>ネンスウ</t>
    </rPh>
    <rPh sb="47" eb="48">
      <t>ムカ</t>
    </rPh>
    <rPh sb="50" eb="53">
      <t>ジョウスイジョウ</t>
    </rPh>
    <rPh sb="54" eb="57">
      <t>ハイスイカン</t>
    </rPh>
    <rPh sb="58" eb="61">
      <t>ロウキュウカ</t>
    </rPh>
    <rPh sb="61" eb="63">
      <t>タイサク</t>
    </rPh>
    <rPh sb="64" eb="66">
      <t>チャクシュ</t>
    </rPh>
    <rPh sb="78" eb="80">
      <t>アンシン</t>
    </rPh>
    <rPh sb="81" eb="83">
      <t>アンゼン</t>
    </rPh>
    <rPh sb="84" eb="87">
      <t>スイドウスイ</t>
    </rPh>
    <rPh sb="88" eb="90">
      <t>キョウキュウ</t>
    </rPh>
    <rPh sb="127" eb="129">
      <t>コウシン</t>
    </rPh>
    <rPh sb="129" eb="131">
      <t>ザイゲン</t>
    </rPh>
    <rPh sb="132" eb="134">
      <t>カクホ</t>
    </rPh>
    <rPh sb="139" eb="141">
      <t>ヒツヨウ</t>
    </rPh>
    <rPh sb="141" eb="144">
      <t>フカケツ</t>
    </rPh>
    <rPh sb="150" eb="152">
      <t>コウシン</t>
    </rPh>
    <rPh sb="152" eb="154">
      <t>ザイゲン</t>
    </rPh>
    <rPh sb="155" eb="158">
      <t>キギョウサイ</t>
    </rPh>
    <rPh sb="161" eb="163">
      <t>イゾン</t>
    </rPh>
    <rPh sb="165" eb="167">
      <t>ケイエイ</t>
    </rPh>
    <rPh sb="169" eb="171">
      <t>フタン</t>
    </rPh>
    <rPh sb="206" eb="208">
      <t>ゲンジョウ</t>
    </rPh>
    <rPh sb="209" eb="211">
      <t>スイドウ</t>
    </rPh>
    <rPh sb="211" eb="213">
      <t>リョウキン</t>
    </rPh>
    <rPh sb="216" eb="218">
      <t>ケイジョウ</t>
    </rPh>
    <rPh sb="218" eb="220">
      <t>シュウシ</t>
    </rPh>
    <rPh sb="220" eb="222">
      <t>ヒリツ</t>
    </rPh>
    <rPh sb="223" eb="225">
      <t>リョウキン</t>
    </rPh>
    <rPh sb="225" eb="228">
      <t>カイシュウリツ</t>
    </rPh>
    <rPh sb="230" eb="232">
      <t>ハンダン</t>
    </rPh>
    <rPh sb="236" eb="237">
      <t>キビ</t>
    </rPh>
    <rPh sb="239" eb="241">
      <t>ジョウキョウ</t>
    </rPh>
    <rPh sb="249" eb="251">
      <t>ケイエイ</t>
    </rPh>
    <rPh sb="252" eb="255">
      <t>コウリツカ</t>
    </rPh>
    <rPh sb="256" eb="258">
      <t>リョウキン</t>
    </rPh>
    <rPh sb="258" eb="260">
      <t>カイテイ</t>
    </rPh>
    <rPh sb="261" eb="263">
      <t>シヤ</t>
    </rPh>
    <rPh sb="268" eb="270">
      <t>スイドウ</t>
    </rPh>
    <rPh sb="270" eb="272">
      <t>ジギョウ</t>
    </rPh>
    <rPh sb="273" eb="275">
      <t>ウンエイ</t>
    </rPh>
    <rPh sb="279" eb="2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</si>
</sst>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1.1100000000000001</c:v>
                </c:pt>
                <c:pt idx="1">
                  <c:v>1.34</c:v>
                </c:pt>
                <c:pt idx="2">
                  <c:v>1.56</c:v>
                </c:pt>
                <c:pt idx="3">
                  <c:v>0.19</c:v>
                </c:pt>
                <c:pt idx="4">
                  <c:v>0.78</c:v>
                </c:pt>
              </c:numCache>
            </c:numRef>
          </c:val>
        </c:ser>
        <c:dLbls>
          <c:showLegendKey val="0"/>
          <c:showVal val="0"/>
          <c:showCatName val="0"/>
          <c:showSerName val="0"/>
          <c:showPercent val="0"/>
          <c:showBubbleSize val="0"/>
        </c:dLbls>
        <c:gapWidth val="150"/>
        <c:axId val="198968240"/>
        <c:axId val="386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98968240"/>
        <c:axId val="386208000"/>
      </c:lineChart>
      <c:dateAx>
        <c:axId val="198968240"/>
        <c:scaling>
          <c:orientation val="minMax"/>
        </c:scaling>
        <c:delete val="1"/>
        <c:axPos val="b"/>
        <c:numFmt formatCode="ge" sourceLinked="1"/>
        <c:majorTickMark val="none"/>
        <c:minorTickMark val="none"/>
        <c:tickLblPos val="none"/>
        <c:crossAx val="386208000"/>
        <c:crosses val="autoZero"/>
        <c:auto val="1"/>
        <c:lblOffset val="100"/>
        <c:baseTimeUnit val="years"/>
      </c:dateAx>
      <c:valAx>
        <c:axId val="386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6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33.82</c:v>
                </c:pt>
                <c:pt idx="1">
                  <c:v>36.28</c:v>
                </c:pt>
                <c:pt idx="2">
                  <c:v>36.22</c:v>
                </c:pt>
                <c:pt idx="3">
                  <c:v>34.44</c:v>
                </c:pt>
                <c:pt idx="4">
                  <c:v>34.42</c:v>
                </c:pt>
              </c:numCache>
            </c:numRef>
          </c:val>
        </c:ser>
        <c:dLbls>
          <c:showLegendKey val="0"/>
          <c:showVal val="0"/>
          <c:showCatName val="0"/>
          <c:showSerName val="0"/>
          <c:showPercent val="0"/>
          <c:showBubbleSize val="0"/>
        </c:dLbls>
        <c:gapWidth val="150"/>
        <c:axId val="387308864"/>
        <c:axId val="38730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387308864"/>
        <c:axId val="387308472"/>
      </c:lineChart>
      <c:dateAx>
        <c:axId val="387308864"/>
        <c:scaling>
          <c:orientation val="minMax"/>
        </c:scaling>
        <c:delete val="1"/>
        <c:axPos val="b"/>
        <c:numFmt formatCode="ge" sourceLinked="1"/>
        <c:majorTickMark val="none"/>
        <c:minorTickMark val="none"/>
        <c:tickLblPos val="none"/>
        <c:crossAx val="387308472"/>
        <c:crosses val="autoZero"/>
        <c:auto val="1"/>
        <c:lblOffset val="100"/>
        <c:baseTimeUnit val="years"/>
      </c:dateAx>
      <c:valAx>
        <c:axId val="38730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84.15</c:v>
                </c:pt>
                <c:pt idx="1">
                  <c:v>78.97</c:v>
                </c:pt>
                <c:pt idx="2">
                  <c:v>79.569999999999993</c:v>
                </c:pt>
                <c:pt idx="3">
                  <c:v>83.2</c:v>
                </c:pt>
                <c:pt idx="4">
                  <c:v>82.57</c:v>
                </c:pt>
              </c:numCache>
            </c:numRef>
          </c:val>
        </c:ser>
        <c:dLbls>
          <c:showLegendKey val="0"/>
          <c:showVal val="0"/>
          <c:showCatName val="0"/>
          <c:showSerName val="0"/>
          <c:showPercent val="0"/>
          <c:showBubbleSize val="0"/>
        </c:dLbls>
        <c:gapWidth val="150"/>
        <c:axId val="387125608"/>
        <c:axId val="38712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387125608"/>
        <c:axId val="387126000"/>
      </c:lineChart>
      <c:dateAx>
        <c:axId val="387125608"/>
        <c:scaling>
          <c:orientation val="minMax"/>
        </c:scaling>
        <c:delete val="1"/>
        <c:axPos val="b"/>
        <c:numFmt formatCode="ge" sourceLinked="1"/>
        <c:majorTickMark val="none"/>
        <c:minorTickMark val="none"/>
        <c:tickLblPos val="none"/>
        <c:crossAx val="387126000"/>
        <c:crosses val="autoZero"/>
        <c:auto val="1"/>
        <c:lblOffset val="100"/>
        <c:baseTimeUnit val="years"/>
      </c:dateAx>
      <c:valAx>
        <c:axId val="38712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12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81.709999999999994</c:v>
                </c:pt>
                <c:pt idx="1">
                  <c:v>110.15</c:v>
                </c:pt>
                <c:pt idx="2">
                  <c:v>95.74</c:v>
                </c:pt>
                <c:pt idx="3">
                  <c:v>95.67</c:v>
                </c:pt>
                <c:pt idx="4">
                  <c:v>99.19</c:v>
                </c:pt>
              </c:numCache>
            </c:numRef>
          </c:val>
        </c:ser>
        <c:dLbls>
          <c:showLegendKey val="0"/>
          <c:showVal val="0"/>
          <c:showCatName val="0"/>
          <c:showSerName val="0"/>
          <c:showPercent val="0"/>
          <c:showBubbleSize val="0"/>
        </c:dLbls>
        <c:gapWidth val="150"/>
        <c:axId val="387276168"/>
        <c:axId val="38677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387276168"/>
        <c:axId val="386770488"/>
      </c:lineChart>
      <c:dateAx>
        <c:axId val="387276168"/>
        <c:scaling>
          <c:orientation val="minMax"/>
        </c:scaling>
        <c:delete val="1"/>
        <c:axPos val="b"/>
        <c:numFmt formatCode="ge" sourceLinked="1"/>
        <c:majorTickMark val="none"/>
        <c:minorTickMark val="none"/>
        <c:tickLblPos val="none"/>
        <c:crossAx val="386770488"/>
        <c:crosses val="autoZero"/>
        <c:auto val="1"/>
        <c:lblOffset val="100"/>
        <c:baseTimeUnit val="years"/>
      </c:dateAx>
      <c:valAx>
        <c:axId val="386770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27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33.49</c:v>
                </c:pt>
                <c:pt idx="1">
                  <c:v>34.69</c:v>
                </c:pt>
                <c:pt idx="2">
                  <c:v>31.48</c:v>
                </c:pt>
                <c:pt idx="3">
                  <c:v>33.130000000000003</c:v>
                </c:pt>
                <c:pt idx="4">
                  <c:v>42.33</c:v>
                </c:pt>
              </c:numCache>
            </c:numRef>
          </c:val>
        </c:ser>
        <c:dLbls>
          <c:showLegendKey val="0"/>
          <c:showVal val="0"/>
          <c:showCatName val="0"/>
          <c:showSerName val="0"/>
          <c:showPercent val="0"/>
          <c:showBubbleSize val="0"/>
        </c:dLbls>
        <c:gapWidth val="150"/>
        <c:axId val="386876336"/>
        <c:axId val="38687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386876336"/>
        <c:axId val="386876720"/>
      </c:lineChart>
      <c:dateAx>
        <c:axId val="386876336"/>
        <c:scaling>
          <c:orientation val="minMax"/>
        </c:scaling>
        <c:delete val="1"/>
        <c:axPos val="b"/>
        <c:numFmt formatCode="ge" sourceLinked="1"/>
        <c:majorTickMark val="none"/>
        <c:minorTickMark val="none"/>
        <c:tickLblPos val="none"/>
        <c:crossAx val="386876720"/>
        <c:crosses val="autoZero"/>
        <c:auto val="1"/>
        <c:lblOffset val="100"/>
        <c:baseTimeUnit val="years"/>
      </c:dateAx>
      <c:valAx>
        <c:axId val="38687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7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6855272"/>
        <c:axId val="3870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386855272"/>
        <c:axId val="387005888"/>
      </c:lineChart>
      <c:dateAx>
        <c:axId val="386855272"/>
        <c:scaling>
          <c:orientation val="minMax"/>
        </c:scaling>
        <c:delete val="1"/>
        <c:axPos val="b"/>
        <c:numFmt formatCode="ge" sourceLinked="1"/>
        <c:majorTickMark val="none"/>
        <c:minorTickMark val="none"/>
        <c:tickLblPos val="none"/>
        <c:crossAx val="387005888"/>
        <c:crosses val="autoZero"/>
        <c:auto val="1"/>
        <c:lblOffset val="100"/>
        <c:baseTimeUnit val="years"/>
      </c:dateAx>
      <c:valAx>
        <c:axId val="3870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5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5406592"/>
        <c:axId val="38540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385406592"/>
        <c:axId val="385406984"/>
      </c:lineChart>
      <c:dateAx>
        <c:axId val="385406592"/>
        <c:scaling>
          <c:orientation val="minMax"/>
        </c:scaling>
        <c:delete val="1"/>
        <c:axPos val="b"/>
        <c:numFmt formatCode="ge" sourceLinked="1"/>
        <c:majorTickMark val="none"/>
        <c:minorTickMark val="none"/>
        <c:tickLblPos val="none"/>
        <c:crossAx val="385406984"/>
        <c:crosses val="autoZero"/>
        <c:auto val="1"/>
        <c:lblOffset val="100"/>
        <c:baseTimeUnit val="years"/>
      </c:dateAx>
      <c:valAx>
        <c:axId val="385406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4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5047.05</c:v>
                </c:pt>
                <c:pt idx="1">
                  <c:v>6140.74</c:v>
                </c:pt>
                <c:pt idx="2">
                  <c:v>6971.87</c:v>
                </c:pt>
                <c:pt idx="3">
                  <c:v>4239.01</c:v>
                </c:pt>
                <c:pt idx="4">
                  <c:v>532.22</c:v>
                </c:pt>
              </c:numCache>
            </c:numRef>
          </c:val>
        </c:ser>
        <c:dLbls>
          <c:showLegendKey val="0"/>
          <c:showVal val="0"/>
          <c:showCatName val="0"/>
          <c:showSerName val="0"/>
          <c:showPercent val="0"/>
          <c:showBubbleSize val="0"/>
        </c:dLbls>
        <c:gapWidth val="150"/>
        <c:axId val="387309648"/>
        <c:axId val="38731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387309648"/>
        <c:axId val="387310040"/>
      </c:lineChart>
      <c:dateAx>
        <c:axId val="387309648"/>
        <c:scaling>
          <c:orientation val="minMax"/>
        </c:scaling>
        <c:delete val="1"/>
        <c:axPos val="b"/>
        <c:numFmt formatCode="ge" sourceLinked="1"/>
        <c:majorTickMark val="none"/>
        <c:minorTickMark val="none"/>
        <c:tickLblPos val="none"/>
        <c:crossAx val="387310040"/>
        <c:crosses val="autoZero"/>
        <c:auto val="1"/>
        <c:lblOffset val="100"/>
        <c:baseTimeUnit val="years"/>
      </c:dateAx>
      <c:valAx>
        <c:axId val="387310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30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553.91999999999996</c:v>
                </c:pt>
                <c:pt idx="1">
                  <c:v>628.79999999999995</c:v>
                </c:pt>
                <c:pt idx="2">
                  <c:v>725.84</c:v>
                </c:pt>
                <c:pt idx="3">
                  <c:v>717.26</c:v>
                </c:pt>
                <c:pt idx="4">
                  <c:v>737.76</c:v>
                </c:pt>
              </c:numCache>
            </c:numRef>
          </c:val>
        </c:ser>
        <c:dLbls>
          <c:showLegendKey val="0"/>
          <c:showVal val="0"/>
          <c:showCatName val="0"/>
          <c:showSerName val="0"/>
          <c:showPercent val="0"/>
          <c:showBubbleSize val="0"/>
        </c:dLbls>
        <c:gapWidth val="150"/>
        <c:axId val="387048456"/>
        <c:axId val="38704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387048456"/>
        <c:axId val="387048848"/>
      </c:lineChart>
      <c:dateAx>
        <c:axId val="387048456"/>
        <c:scaling>
          <c:orientation val="minMax"/>
        </c:scaling>
        <c:delete val="1"/>
        <c:axPos val="b"/>
        <c:numFmt formatCode="ge" sourceLinked="1"/>
        <c:majorTickMark val="none"/>
        <c:minorTickMark val="none"/>
        <c:tickLblPos val="none"/>
        <c:crossAx val="387048848"/>
        <c:crosses val="autoZero"/>
        <c:auto val="1"/>
        <c:lblOffset val="100"/>
        <c:baseTimeUnit val="years"/>
      </c:dateAx>
      <c:valAx>
        <c:axId val="38704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04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80.97</c:v>
                </c:pt>
                <c:pt idx="1">
                  <c:v>113.3</c:v>
                </c:pt>
                <c:pt idx="2">
                  <c:v>95.51</c:v>
                </c:pt>
                <c:pt idx="3">
                  <c:v>95.92</c:v>
                </c:pt>
                <c:pt idx="4">
                  <c:v>99.02</c:v>
                </c:pt>
              </c:numCache>
            </c:numRef>
          </c:val>
        </c:ser>
        <c:dLbls>
          <c:showLegendKey val="0"/>
          <c:showVal val="0"/>
          <c:showCatName val="0"/>
          <c:showSerName val="0"/>
          <c:showPercent val="0"/>
          <c:showBubbleSize val="0"/>
        </c:dLbls>
        <c:gapWidth val="150"/>
        <c:axId val="387050024"/>
        <c:axId val="38705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387050024"/>
        <c:axId val="387050416"/>
      </c:lineChart>
      <c:dateAx>
        <c:axId val="387050024"/>
        <c:scaling>
          <c:orientation val="minMax"/>
        </c:scaling>
        <c:delete val="1"/>
        <c:axPos val="b"/>
        <c:numFmt formatCode="ge" sourceLinked="1"/>
        <c:majorTickMark val="none"/>
        <c:minorTickMark val="none"/>
        <c:tickLblPos val="none"/>
        <c:crossAx val="387050416"/>
        <c:crosses val="autoZero"/>
        <c:auto val="1"/>
        <c:lblOffset val="100"/>
        <c:baseTimeUnit val="years"/>
      </c:dateAx>
      <c:valAx>
        <c:axId val="38705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5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263.27999999999997</c:v>
                </c:pt>
                <c:pt idx="1">
                  <c:v>186.95</c:v>
                </c:pt>
                <c:pt idx="2">
                  <c:v>221.64</c:v>
                </c:pt>
                <c:pt idx="3">
                  <c:v>221.85</c:v>
                </c:pt>
                <c:pt idx="4">
                  <c:v>215.48</c:v>
                </c:pt>
              </c:numCache>
            </c:numRef>
          </c:val>
        </c:ser>
        <c:dLbls>
          <c:showLegendKey val="0"/>
          <c:showVal val="0"/>
          <c:showCatName val="0"/>
          <c:showSerName val="0"/>
          <c:showPercent val="0"/>
          <c:showBubbleSize val="0"/>
        </c:dLbls>
        <c:gapWidth val="150"/>
        <c:axId val="387309256"/>
        <c:axId val="38705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387309256"/>
        <c:axId val="387051592"/>
      </c:lineChart>
      <c:dateAx>
        <c:axId val="387309256"/>
        <c:scaling>
          <c:orientation val="minMax"/>
        </c:scaling>
        <c:delete val="1"/>
        <c:axPos val="b"/>
        <c:numFmt formatCode="ge" sourceLinked="1"/>
        <c:majorTickMark val="none"/>
        <c:minorTickMark val="none"/>
        <c:tickLblPos val="none"/>
        <c:crossAx val="387051592"/>
        <c:crosses val="autoZero"/>
        <c:auto val="1"/>
        <c:lblOffset val="100"/>
        <c:baseTimeUnit val="years"/>
      </c:dateAx>
      <c:valAx>
        <c:axId val="38705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30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北海道　岩内町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13770</v>
      </c>
      <c r="AJ8" s="75"/>
      <c r="AK8" s="75"/>
      <c r="AL8" s="75"/>
      <c r="AM8" s="75"/>
      <c r="AN8" s="75"/>
      <c r="AO8" s="75"/>
      <c r="AP8" s="76"/>
      <c r="AQ8" s="57">
        <f>データ!R6</f>
        <v>70.599999999999994</v>
      </c>
      <c r="AR8" s="57"/>
      <c r="AS8" s="57"/>
      <c r="AT8" s="57"/>
      <c r="AU8" s="57"/>
      <c r="AV8" s="57"/>
      <c r="AW8" s="57"/>
      <c r="AX8" s="57"/>
      <c r="AY8" s="57">
        <f>データ!S6</f>
        <v>195.04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37.15</v>
      </c>
      <c r="K10" s="57"/>
      <c r="L10" s="57"/>
      <c r="M10" s="57"/>
      <c r="N10" s="57"/>
      <c r="O10" s="57"/>
      <c r="P10" s="57"/>
      <c r="Q10" s="57"/>
      <c r="R10" s="57">
        <f>データ!O6</f>
        <v>86.72</v>
      </c>
      <c r="S10" s="57"/>
      <c r="T10" s="57"/>
      <c r="U10" s="57"/>
      <c r="V10" s="57"/>
      <c r="W10" s="57"/>
      <c r="X10" s="57"/>
      <c r="Y10" s="57"/>
      <c r="Z10" s="65">
        <f>データ!P6</f>
        <v>4220</v>
      </c>
      <c r="AA10" s="65"/>
      <c r="AB10" s="65"/>
      <c r="AC10" s="65"/>
      <c r="AD10" s="65"/>
      <c r="AE10" s="65"/>
      <c r="AF10" s="65"/>
      <c r="AG10" s="65"/>
      <c r="AH10" s="2"/>
      <c r="AI10" s="65">
        <f>データ!T6</f>
        <v>11781</v>
      </c>
      <c r="AJ10" s="65"/>
      <c r="AK10" s="65"/>
      <c r="AL10" s="65"/>
      <c r="AM10" s="65"/>
      <c r="AN10" s="65"/>
      <c r="AO10" s="65"/>
      <c r="AP10" s="65"/>
      <c r="AQ10" s="57">
        <f>データ!U6</f>
        <v>11.05</v>
      </c>
      <c r="AR10" s="57"/>
      <c r="AS10" s="57"/>
      <c r="AT10" s="57"/>
      <c r="AU10" s="57"/>
      <c r="AV10" s="57"/>
      <c r="AW10" s="57"/>
      <c r="AX10" s="57"/>
      <c r="AY10" s="57">
        <f>データ!V6</f>
        <v>1066.1500000000001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14028</v>
      </c>
      <c r="D6" s="31">
        <f t="shared" si="3"/>
        <v>46</v>
      </c>
      <c r="E6" s="31">
        <f t="shared" si="3"/>
        <v>1</v>
      </c>
      <c r="F6" s="31">
        <f t="shared" si="3"/>
        <v>0</v>
      </c>
      <c r="G6" s="31">
        <f t="shared" si="3"/>
        <v>1</v>
      </c>
      <c r="H6" s="31" t="str">
        <f t="shared" si="3"/>
        <v>北海道　岩内町</v>
      </c>
      <c r="I6" s="31" t="str">
        <f t="shared" si="3"/>
        <v>法適用</v>
      </c>
      <c r="J6" s="31" t="str">
        <f t="shared" si="3"/>
        <v>水道事業</v>
      </c>
      <c r="K6" s="31" t="str">
        <f t="shared" si="3"/>
        <v>末端給水事業</v>
      </c>
      <c r="L6" s="31" t="str">
        <f t="shared" si="3"/>
        <v>A7</v>
      </c>
      <c r="M6" s="32" t="str">
        <f t="shared" si="3"/>
        <v>-</v>
      </c>
      <c r="N6" s="32">
        <f t="shared" si="3"/>
        <v>37.15</v>
      </c>
      <c r="O6" s="32">
        <f t="shared" si="3"/>
        <v>86.72</v>
      </c>
      <c r="P6" s="32">
        <f t="shared" si="3"/>
        <v>4220</v>
      </c>
      <c r="Q6" s="32">
        <f t="shared" si="3"/>
        <v>13770</v>
      </c>
      <c r="R6" s="32">
        <f t="shared" si="3"/>
        <v>70.599999999999994</v>
      </c>
      <c r="S6" s="32">
        <f t="shared" si="3"/>
        <v>195.04</v>
      </c>
      <c r="T6" s="32">
        <f t="shared" si="3"/>
        <v>11781</v>
      </c>
      <c r="U6" s="32">
        <f t="shared" si="3"/>
        <v>11.05</v>
      </c>
      <c r="V6" s="32">
        <f t="shared" si="3"/>
        <v>1066.1500000000001</v>
      </c>
      <c r="W6" s="33">
        <f>IF(W7="",NA(),W7)</f>
        <v>81.709999999999994</v>
      </c>
      <c r="X6" s="33">
        <f t="shared" ref="X6:AF6" si="4">IF(X7="",NA(),X7)</f>
        <v>110.15</v>
      </c>
      <c r="Y6" s="33">
        <f t="shared" si="4"/>
        <v>95.74</v>
      </c>
      <c r="Z6" s="33">
        <f t="shared" si="4"/>
        <v>95.67</v>
      </c>
      <c r="AA6" s="33">
        <f t="shared" si="4"/>
        <v>99.19</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5047.05</v>
      </c>
      <c r="AT6" s="33">
        <f t="shared" ref="AT6:BB6" si="6">IF(AT7="",NA(),AT7)</f>
        <v>6140.74</v>
      </c>
      <c r="AU6" s="33">
        <f t="shared" si="6"/>
        <v>6971.87</v>
      </c>
      <c r="AV6" s="33">
        <f t="shared" si="6"/>
        <v>4239.01</v>
      </c>
      <c r="AW6" s="33">
        <f t="shared" si="6"/>
        <v>532.22</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553.91999999999996</v>
      </c>
      <c r="BE6" s="33">
        <f t="shared" ref="BE6:BM6" si="7">IF(BE7="",NA(),BE7)</f>
        <v>628.79999999999995</v>
      </c>
      <c r="BF6" s="33">
        <f t="shared" si="7"/>
        <v>725.84</v>
      </c>
      <c r="BG6" s="33">
        <f t="shared" si="7"/>
        <v>717.26</v>
      </c>
      <c r="BH6" s="33">
        <f t="shared" si="7"/>
        <v>737.76</v>
      </c>
      <c r="BI6" s="33">
        <f t="shared" si="7"/>
        <v>462.52</v>
      </c>
      <c r="BJ6" s="33">
        <f t="shared" si="7"/>
        <v>474.06</v>
      </c>
      <c r="BK6" s="33">
        <f t="shared" si="7"/>
        <v>458</v>
      </c>
      <c r="BL6" s="33">
        <f t="shared" si="7"/>
        <v>443.13</v>
      </c>
      <c r="BM6" s="33">
        <f t="shared" si="7"/>
        <v>442.54</v>
      </c>
      <c r="BN6" s="32" t="str">
        <f>IF(BN7="","",IF(BN7="-","【-】","【"&amp;SUBSTITUTE(TEXT(BN7,"#,##0.00"),"-","△")&amp;"】"))</f>
        <v>【283.72】</v>
      </c>
      <c r="BO6" s="33">
        <f>IF(BO7="",NA(),BO7)</f>
        <v>80.97</v>
      </c>
      <c r="BP6" s="33">
        <f t="shared" ref="BP6:BX6" si="8">IF(BP7="",NA(),BP7)</f>
        <v>113.3</v>
      </c>
      <c r="BQ6" s="33">
        <f t="shared" si="8"/>
        <v>95.51</v>
      </c>
      <c r="BR6" s="33">
        <f t="shared" si="8"/>
        <v>95.92</v>
      </c>
      <c r="BS6" s="33">
        <f t="shared" si="8"/>
        <v>99.02</v>
      </c>
      <c r="BT6" s="33">
        <f t="shared" si="8"/>
        <v>99.71</v>
      </c>
      <c r="BU6" s="33">
        <f t="shared" si="8"/>
        <v>96.62</v>
      </c>
      <c r="BV6" s="33">
        <f t="shared" si="8"/>
        <v>96.27</v>
      </c>
      <c r="BW6" s="33">
        <f t="shared" si="8"/>
        <v>95.4</v>
      </c>
      <c r="BX6" s="33">
        <f t="shared" si="8"/>
        <v>98.6</v>
      </c>
      <c r="BY6" s="32" t="str">
        <f>IF(BY7="","",IF(BY7="-","【-】","【"&amp;SUBSTITUTE(TEXT(BY7,"#,##0.00"),"-","△")&amp;"】"))</f>
        <v>【104.60】</v>
      </c>
      <c r="BZ6" s="33">
        <f>IF(BZ7="",NA(),BZ7)</f>
        <v>263.27999999999997</v>
      </c>
      <c r="CA6" s="33">
        <f t="shared" ref="CA6:CI6" si="9">IF(CA7="",NA(),CA7)</f>
        <v>186.95</v>
      </c>
      <c r="CB6" s="33">
        <f t="shared" si="9"/>
        <v>221.64</v>
      </c>
      <c r="CC6" s="33">
        <f t="shared" si="9"/>
        <v>221.85</v>
      </c>
      <c r="CD6" s="33">
        <f t="shared" si="9"/>
        <v>215.48</v>
      </c>
      <c r="CE6" s="33">
        <f t="shared" si="9"/>
        <v>176.84</v>
      </c>
      <c r="CF6" s="33">
        <f t="shared" si="9"/>
        <v>184.53</v>
      </c>
      <c r="CG6" s="33">
        <f t="shared" si="9"/>
        <v>186.94</v>
      </c>
      <c r="CH6" s="33">
        <f t="shared" si="9"/>
        <v>186.15</v>
      </c>
      <c r="CI6" s="33">
        <f t="shared" si="9"/>
        <v>181.67</v>
      </c>
      <c r="CJ6" s="32" t="str">
        <f>IF(CJ7="","",IF(CJ7="-","【-】","【"&amp;SUBSTITUTE(TEXT(CJ7,"#,##0.00"),"-","△")&amp;"】"))</f>
        <v>【164.21】</v>
      </c>
      <c r="CK6" s="33">
        <f>IF(CK7="",NA(),CK7)</f>
        <v>33.82</v>
      </c>
      <c r="CL6" s="33">
        <f t="shared" ref="CL6:CT6" si="10">IF(CL7="",NA(),CL7)</f>
        <v>36.28</v>
      </c>
      <c r="CM6" s="33">
        <f t="shared" si="10"/>
        <v>36.22</v>
      </c>
      <c r="CN6" s="33">
        <f t="shared" si="10"/>
        <v>34.44</v>
      </c>
      <c r="CO6" s="33">
        <f t="shared" si="10"/>
        <v>34.42</v>
      </c>
      <c r="CP6" s="33">
        <f t="shared" si="10"/>
        <v>53.5</v>
      </c>
      <c r="CQ6" s="33">
        <f t="shared" si="10"/>
        <v>52.9</v>
      </c>
      <c r="CR6" s="33">
        <f t="shared" si="10"/>
        <v>54.51</v>
      </c>
      <c r="CS6" s="33">
        <f t="shared" si="10"/>
        <v>54.47</v>
      </c>
      <c r="CT6" s="33">
        <f t="shared" si="10"/>
        <v>53.61</v>
      </c>
      <c r="CU6" s="32" t="str">
        <f>IF(CU7="","",IF(CU7="-","【-】","【"&amp;SUBSTITUTE(TEXT(CU7,"#,##0.00"),"-","△")&amp;"】"))</f>
        <v>【59.80】</v>
      </c>
      <c r="CV6" s="33">
        <f>IF(CV7="",NA(),CV7)</f>
        <v>84.15</v>
      </c>
      <c r="CW6" s="33">
        <f t="shared" ref="CW6:DE6" si="11">IF(CW7="",NA(),CW7)</f>
        <v>78.97</v>
      </c>
      <c r="CX6" s="33">
        <f t="shared" si="11"/>
        <v>79.569999999999993</v>
      </c>
      <c r="CY6" s="33">
        <f t="shared" si="11"/>
        <v>83.2</v>
      </c>
      <c r="CZ6" s="33">
        <f t="shared" si="11"/>
        <v>82.57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33.49</v>
      </c>
      <c r="DH6" s="33">
        <f t="shared" ref="DH6:DP6" si="12">IF(DH7="",NA(),DH7)</f>
        <v>34.69</v>
      </c>
      <c r="DI6" s="33">
        <f t="shared" si="12"/>
        <v>31.48</v>
      </c>
      <c r="DJ6" s="33">
        <f t="shared" si="12"/>
        <v>33.130000000000003</v>
      </c>
      <c r="DK6" s="33">
        <f t="shared" si="12"/>
        <v>42.33</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1.1100000000000001</v>
      </c>
      <c r="ED6" s="33">
        <f t="shared" ref="ED6:EL6" si="14">IF(ED7="",NA(),ED7)</f>
        <v>1.34</v>
      </c>
      <c r="EE6" s="33">
        <f t="shared" si="14"/>
        <v>1.56</v>
      </c>
      <c r="EF6" s="33">
        <f t="shared" si="14"/>
        <v>0.19</v>
      </c>
      <c r="EG6" s="33">
        <f t="shared" si="14"/>
        <v>0.78</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14028</v>
      </c>
      <c r="D7" s="35">
        <v>46</v>
      </c>
      <c r="E7" s="35">
        <v>1</v>
      </c>
      <c r="F7" s="35">
        <v>0</v>
      </c>
      <c r="G7" s="35">
        <v>1</v>
      </c>
      <c r="H7" s="35" t="s">
        <v>93</v>
      </c>
      <c r="I7" s="35" t="s">
        <v>94</v>
      </c>
      <c r="J7" s="35" t="s">
        <v>95</v>
      </c>
      <c r="K7" s="35" t="s">
        <v>96</v>
      </c>
      <c r="L7" s="35" t="s">
        <v>97</v>
      </c>
      <c r="M7" s="36" t="s">
        <v>98</v>
      </c>
      <c r="N7" s="36">
        <v>37.15</v>
      </c>
      <c r="O7" s="36">
        <v>86.72</v>
      </c>
      <c r="P7" s="36">
        <v>4220</v>
      </c>
      <c r="Q7" s="36">
        <v>13770</v>
      </c>
      <c r="R7" s="36">
        <v>70.599999999999994</v>
      </c>
      <c r="S7" s="36">
        <v>195.04</v>
      </c>
      <c r="T7" s="36">
        <v>11781</v>
      </c>
      <c r="U7" s="36">
        <v>11.05</v>
      </c>
      <c r="V7" s="36">
        <v>1066.1500000000001</v>
      </c>
      <c r="W7" s="36">
        <v>81.709999999999994</v>
      </c>
      <c r="X7" s="36">
        <v>110.15</v>
      </c>
      <c r="Y7" s="36">
        <v>95.74</v>
      </c>
      <c r="Z7" s="36">
        <v>95.67</v>
      </c>
      <c r="AA7" s="36">
        <v>99.19</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5047.05</v>
      </c>
      <c r="AT7" s="36">
        <v>6140.74</v>
      </c>
      <c r="AU7" s="36">
        <v>6971.87</v>
      </c>
      <c r="AV7" s="36">
        <v>4239.01</v>
      </c>
      <c r="AW7" s="36">
        <v>532.22</v>
      </c>
      <c r="AX7" s="36">
        <v>1149.75</v>
      </c>
      <c r="AY7" s="36">
        <v>1128.25</v>
      </c>
      <c r="AZ7" s="36">
        <v>1159.4100000000001</v>
      </c>
      <c r="BA7" s="36">
        <v>1081.23</v>
      </c>
      <c r="BB7" s="36">
        <v>406.37</v>
      </c>
      <c r="BC7" s="36">
        <v>264.16000000000003</v>
      </c>
      <c r="BD7" s="36">
        <v>553.91999999999996</v>
      </c>
      <c r="BE7" s="36">
        <v>628.79999999999995</v>
      </c>
      <c r="BF7" s="36">
        <v>725.84</v>
      </c>
      <c r="BG7" s="36">
        <v>717.26</v>
      </c>
      <c r="BH7" s="36">
        <v>737.76</v>
      </c>
      <c r="BI7" s="36">
        <v>462.52</v>
      </c>
      <c r="BJ7" s="36">
        <v>474.06</v>
      </c>
      <c r="BK7" s="36">
        <v>458</v>
      </c>
      <c r="BL7" s="36">
        <v>443.13</v>
      </c>
      <c r="BM7" s="36">
        <v>442.54</v>
      </c>
      <c r="BN7" s="36">
        <v>283.72000000000003</v>
      </c>
      <c r="BO7" s="36">
        <v>80.97</v>
      </c>
      <c r="BP7" s="36">
        <v>113.3</v>
      </c>
      <c r="BQ7" s="36">
        <v>95.51</v>
      </c>
      <c r="BR7" s="36">
        <v>95.92</v>
      </c>
      <c r="BS7" s="36">
        <v>99.02</v>
      </c>
      <c r="BT7" s="36">
        <v>99.71</v>
      </c>
      <c r="BU7" s="36">
        <v>96.62</v>
      </c>
      <c r="BV7" s="36">
        <v>96.27</v>
      </c>
      <c r="BW7" s="36">
        <v>95.4</v>
      </c>
      <c r="BX7" s="36">
        <v>98.6</v>
      </c>
      <c r="BY7" s="36">
        <v>104.6</v>
      </c>
      <c r="BZ7" s="36">
        <v>263.27999999999997</v>
      </c>
      <c r="CA7" s="36">
        <v>186.95</v>
      </c>
      <c r="CB7" s="36">
        <v>221.64</v>
      </c>
      <c r="CC7" s="36">
        <v>221.85</v>
      </c>
      <c r="CD7" s="36">
        <v>215.48</v>
      </c>
      <c r="CE7" s="36">
        <v>176.84</v>
      </c>
      <c r="CF7" s="36">
        <v>184.53</v>
      </c>
      <c r="CG7" s="36">
        <v>186.94</v>
      </c>
      <c r="CH7" s="36">
        <v>186.15</v>
      </c>
      <c r="CI7" s="36">
        <v>181.67</v>
      </c>
      <c r="CJ7" s="36">
        <v>164.21</v>
      </c>
      <c r="CK7" s="36">
        <v>33.82</v>
      </c>
      <c r="CL7" s="36">
        <v>36.28</v>
      </c>
      <c r="CM7" s="36">
        <v>36.22</v>
      </c>
      <c r="CN7" s="36">
        <v>34.44</v>
      </c>
      <c r="CO7" s="36">
        <v>34.42</v>
      </c>
      <c r="CP7" s="36">
        <v>53.5</v>
      </c>
      <c r="CQ7" s="36">
        <v>52.9</v>
      </c>
      <c r="CR7" s="36">
        <v>54.51</v>
      </c>
      <c r="CS7" s="36">
        <v>54.47</v>
      </c>
      <c r="CT7" s="36">
        <v>53.61</v>
      </c>
      <c r="CU7" s="36">
        <v>59.8</v>
      </c>
      <c r="CV7" s="36">
        <v>84.15</v>
      </c>
      <c r="CW7" s="36">
        <v>78.97</v>
      </c>
      <c r="CX7" s="36">
        <v>79.569999999999993</v>
      </c>
      <c r="CY7" s="36">
        <v>83.2</v>
      </c>
      <c r="CZ7" s="36">
        <v>82.57</v>
      </c>
      <c r="DA7" s="36">
        <v>82.8</v>
      </c>
      <c r="DB7" s="36">
        <v>81.63</v>
      </c>
      <c r="DC7" s="36">
        <v>81.790000000000006</v>
      </c>
      <c r="DD7" s="36">
        <v>81.459999999999994</v>
      </c>
      <c r="DE7" s="36">
        <v>81.31</v>
      </c>
      <c r="DF7" s="36">
        <v>89.78</v>
      </c>
      <c r="DG7" s="36">
        <v>33.49</v>
      </c>
      <c r="DH7" s="36">
        <v>34.69</v>
      </c>
      <c r="DI7" s="36">
        <v>31.48</v>
      </c>
      <c r="DJ7" s="36">
        <v>33.130000000000003</v>
      </c>
      <c r="DK7" s="36">
        <v>42.33</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1.1100000000000001</v>
      </c>
      <c r="ED7" s="36">
        <v>1.34</v>
      </c>
      <c r="EE7" s="36">
        <v>1.56</v>
      </c>
      <c r="EF7" s="36">
        <v>0.19</v>
      </c>
      <c r="EG7" s="36">
        <v>0.78</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2016-02-03T07:11:54Z</dcterms:created>
  <dcterms:modified xsi:type="dcterms:W3CDTF">2016-02-10T08:09:46Z</dcterms:modified>
  <cp:category/>
</cp:coreProperties>
</file>